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\Desktop\"/>
    </mc:Choice>
  </mc:AlternateContent>
  <xr:revisionPtr revIDLastSave="0" documentId="13_ncr:1_{883F9ED8-E238-46F6-BE02-D04470C210C3}" xr6:coauthVersionLast="47" xr6:coauthVersionMax="47" xr10:uidLastSave="{00000000-0000-0000-0000-000000000000}"/>
  <bookViews>
    <workbookView xWindow="-110" yWindow="-110" windowWidth="25820" windowHeight="16220" xr2:uid="{00000000-000D-0000-FFFF-FFFF00000000}"/>
  </bookViews>
  <sheets>
    <sheet name="Arizona Driver Pay" sheetId="1" r:id="rId1"/>
  </sheets>
  <definedNames>
    <definedName name="_xlnm.Print_Area" localSheetId="0">'Arizona Driver Pay'!$A$1:$E$26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B22" i="1"/>
  <c r="E4" i="1"/>
  <c r="E16" i="1" l="1"/>
  <c r="B24" i="1" s="1"/>
  <c r="B10" i="1"/>
  <c r="B21" i="1" s="1"/>
  <c r="B23" i="1" s="1"/>
  <c r="B18" i="1"/>
  <c r="B25" i="1" l="1"/>
  <c r="E7" i="1" s="1"/>
  <c r="G12" i="1"/>
  <c r="E8" i="1" l="1"/>
  <c r="E6" i="1"/>
  <c r="E9" i="1" l="1"/>
</calcChain>
</file>

<file path=xl/sharedStrings.xml><?xml version="1.0" encoding="utf-8"?>
<sst xmlns="http://schemas.openxmlformats.org/spreadsheetml/2006/main" count="54" uniqueCount="47">
  <si>
    <t>Final Pay Calculation</t>
  </si>
  <si>
    <t>Paycheck</t>
  </si>
  <si>
    <t>Pay For Local No Show ($20)</t>
  </si>
  <si>
    <t>Full Amount +/- Added Up</t>
  </si>
  <si>
    <t>YTD Earnings</t>
  </si>
  <si>
    <t xml:space="preserve">Driver Full Name: </t>
  </si>
  <si>
    <t>Driver Earnings Report</t>
  </si>
  <si>
    <t>Trip Summary</t>
  </si>
  <si>
    <t>Doubles: 1/2 to each driver</t>
  </si>
  <si>
    <t>Triples: 1/3 to each driver</t>
  </si>
  <si>
    <t>Total Trips From Ridebits</t>
  </si>
  <si>
    <t>Total Tips from RideBits</t>
  </si>
  <si>
    <t>Tip Summary</t>
  </si>
  <si>
    <t>Tips from Doubles: 1/2 to each driver</t>
  </si>
  <si>
    <t>Tips from Triples: 1/3 to each driver</t>
  </si>
  <si>
    <t>Total Local No Shows =&gt;</t>
  </si>
  <si>
    <t>Quads: 1/4 to each driver</t>
  </si>
  <si>
    <t>Tips from Quads: 1/4 to each driver</t>
  </si>
  <si>
    <t>^-- Print Area</t>
  </si>
  <si>
    <t>Estimated MKZ Hourly Including Cash Tips</t>
  </si>
  <si>
    <t>Estimated Navigator Hourly Including Cash Tips</t>
  </si>
  <si>
    <t>Estimated Shuttle Hourly Including Cash Tips</t>
  </si>
  <si>
    <t xml:space="preserve"> &lt;-- Only Change What's in Green!</t>
  </si>
  <si>
    <t>Tips from Pents: 1/5 to each driver</t>
  </si>
  <si>
    <t>Pents: 1/5 to each driver</t>
  </si>
  <si>
    <t>Advance Repayment / Deductions</t>
  </si>
  <si>
    <t>Deduction Summary</t>
  </si>
  <si>
    <t>Damage (Vehicle, Airport or Customer Property</t>
  </si>
  <si>
    <t>Total Deductions</t>
  </si>
  <si>
    <t>Advance Repayment or Vehicle Purchase</t>
  </si>
  <si>
    <t>&lt;-- Remove No Shows From Total or They Will Get Paid Twice</t>
  </si>
  <si>
    <t>&lt;-- Does Not Include Commute or Time Between Customers</t>
  </si>
  <si>
    <t>Total Miles on Confirmed Reservations =&gt;</t>
  </si>
  <si>
    <t>Print, Printer Name -&gt; Microsoft Print to PDF, Print What -&gt; Selection (A1 to E38), Save As Example "John Smith Paystub 11.7 to 11.20"</t>
  </si>
  <si>
    <t>Landscape Orientation; Don't Print Outside The Box</t>
  </si>
  <si>
    <t>Estimated Hours Round Trip With A Customer + Car Washes and Fuel (E13) =&gt;</t>
  </si>
  <si>
    <t>Independent Contractor (1099) Wages</t>
  </si>
  <si>
    <t xml:space="preserve">  &lt;-- Not Intended For Individual Trips or Less Than 200 Miles</t>
  </si>
  <si>
    <t>Base + Tips + Bonuses</t>
  </si>
  <si>
    <t>Compensation Percentage = Wages / Revenue</t>
  </si>
  <si>
    <t>Total Confirmed Revenue</t>
  </si>
  <si>
    <t>Total Tips on Reservation</t>
  </si>
  <si>
    <t>Average Fleet Speed (MPH)</t>
  </si>
  <si>
    <t>John Smith</t>
  </si>
  <si>
    <t>8/25/2025 to 9/7/2025</t>
  </si>
  <si>
    <t>Arizona Owner Operator (Updated 12/4/2025)</t>
  </si>
  <si>
    <t>Maximum Pay (50% of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</si>
</sst>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[Red]\-[$$-409]#,##0.00"/>
    <numFmt numFmtId="165" formatCode="0.0%"/>
    <numFmt numFmtId="166" formatCode="_(\$* #,##0.00_);_(\$* \(#,##0.00\);_(\$* \-??_);_(@_)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color indexed="9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indexed="40"/>
        <bgColor indexed="49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1" fontId="6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2" xfId="0" applyFont="1" applyBorder="1" applyAlignment="1">
      <alignment horizontal="left" indent="1"/>
    </xf>
    <xf numFmtId="166" fontId="3" fillId="0" borderId="3" xfId="0" applyNumberFormat="1" applyFont="1" applyBorder="1"/>
    <xf numFmtId="0" fontId="7" fillId="0" borderId="0" xfId="0" applyFont="1"/>
    <xf numFmtId="0" fontId="3" fillId="0" borderId="0" xfId="0" applyFont="1" applyAlignment="1">
      <alignment horizontal="left"/>
    </xf>
    <xf numFmtId="164" fontId="3" fillId="0" borderId="4" xfId="2" applyNumberFormat="1" applyFont="1" applyFill="1" applyBorder="1" applyAlignment="1" applyProtection="1">
      <alignment horizontal="left" indent="1"/>
    </xf>
    <xf numFmtId="166" fontId="3" fillId="2" borderId="3" xfId="1" applyNumberFormat="1" applyFont="1" applyFill="1" applyBorder="1" applyAlignment="1" applyProtection="1"/>
    <xf numFmtId="166" fontId="2" fillId="0" borderId="5" xfId="0" applyNumberFormat="1" applyFont="1" applyBorder="1"/>
    <xf numFmtId="166" fontId="3" fillId="2" borderId="3" xfId="0" applyNumberFormat="1" applyFont="1" applyFill="1" applyBorder="1"/>
    <xf numFmtId="0" fontId="2" fillId="0" borderId="6" xfId="0" applyFont="1" applyBorder="1" applyAlignment="1">
      <alignment horizontal="center" vertical="center"/>
    </xf>
    <xf numFmtId="166" fontId="3" fillId="2" borderId="0" xfId="1" applyNumberFormat="1" applyFont="1" applyFill="1" applyBorder="1" applyAlignment="1" applyProtection="1">
      <alignment horizontal="left"/>
    </xf>
    <xf numFmtId="165" fontId="3" fillId="0" borderId="0" xfId="2" applyNumberFormat="1" applyFont="1" applyAlignment="1">
      <alignment horizontal="right" indent="1"/>
    </xf>
    <xf numFmtId="164" fontId="2" fillId="0" borderId="2" xfId="2" applyNumberFormat="1" applyFont="1" applyFill="1" applyBorder="1" applyAlignment="1" applyProtection="1">
      <alignment horizontal="left" indent="1"/>
    </xf>
    <xf numFmtId="166" fontId="3" fillId="0" borderId="0" xfId="0" applyNumberFormat="1" applyFont="1"/>
    <xf numFmtId="0" fontId="3" fillId="0" borderId="0" xfId="0" applyFont="1"/>
    <xf numFmtId="166" fontId="2" fillId="2" borderId="7" xfId="1" applyNumberFormat="1" applyFont="1" applyFill="1" applyBorder="1" applyAlignment="1" applyProtection="1">
      <alignment horizontal="center"/>
    </xf>
    <xf numFmtId="0" fontId="2" fillId="0" borderId="9" xfId="0" applyFont="1" applyBorder="1" applyAlignment="1">
      <alignment vertical="center"/>
    </xf>
    <xf numFmtId="44" fontId="3" fillId="0" borderId="12" xfId="1" applyFont="1" applyBorder="1"/>
    <xf numFmtId="0" fontId="3" fillId="0" borderId="11" xfId="0" applyFont="1" applyBorder="1" applyAlignment="1">
      <alignment horizontal="left" indent="1"/>
    </xf>
    <xf numFmtId="165" fontId="3" fillId="0" borderId="12" xfId="0" applyNumberFormat="1" applyFont="1" applyBorder="1"/>
    <xf numFmtId="2" fontId="8" fillId="0" borderId="12" xfId="0" applyNumberFormat="1" applyFont="1" applyBorder="1"/>
    <xf numFmtId="165" fontId="2" fillId="0" borderId="12" xfId="2" applyNumberFormat="1" applyFont="1" applyBorder="1"/>
    <xf numFmtId="0" fontId="2" fillId="0" borderId="20" xfId="0" applyFont="1" applyBorder="1" applyAlignment="1">
      <alignment horizontal="left"/>
    </xf>
    <xf numFmtId="166" fontId="3" fillId="0" borderId="21" xfId="0" applyNumberFormat="1" applyFont="1" applyBorder="1"/>
    <xf numFmtId="44" fontId="3" fillId="0" borderId="12" xfId="1" applyFont="1" applyBorder="1" applyAlignment="1"/>
    <xf numFmtId="0" fontId="2" fillId="0" borderId="6" xfId="0" applyFont="1" applyBorder="1"/>
    <xf numFmtId="0" fontId="2" fillId="0" borderId="9" xfId="0" applyFont="1" applyBorder="1" applyAlignment="1">
      <alignment horizontal="left"/>
    </xf>
    <xf numFmtId="44" fontId="3" fillId="0" borderId="10" xfId="1" applyFont="1" applyBorder="1" applyAlignment="1"/>
    <xf numFmtId="0" fontId="2" fillId="0" borderId="13" xfId="0" applyFont="1" applyBorder="1"/>
    <xf numFmtId="166" fontId="2" fillId="0" borderId="8" xfId="0" applyNumberFormat="1" applyFont="1" applyBorder="1"/>
    <xf numFmtId="166" fontId="5" fillId="3" borderId="14" xfId="0" applyNumberFormat="1" applyFont="1" applyFill="1" applyBorder="1"/>
    <xf numFmtId="0" fontId="3" fillId="0" borderId="23" xfId="0" applyFont="1" applyBorder="1" applyAlignment="1">
      <alignment horizontal="left" indent="1"/>
    </xf>
    <xf numFmtId="0" fontId="3" fillId="0" borderId="22" xfId="0" applyFont="1" applyBorder="1" applyAlignment="1">
      <alignment horizontal="left" indent="1"/>
    </xf>
    <xf numFmtId="0" fontId="2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6" fontId="2" fillId="2" borderId="8" xfId="1" applyNumberFormat="1" applyFont="1" applyFill="1" applyBorder="1" applyAlignment="1" applyProtection="1">
      <alignment horizontal="center"/>
    </xf>
    <xf numFmtId="166" fontId="2" fillId="2" borderId="10" xfId="1" applyNumberFormat="1" applyFont="1" applyFill="1" applyBorder="1" applyAlignment="1" applyProtection="1">
      <alignment horizont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horizontal="left" indent="1"/>
    </xf>
    <xf numFmtId="168" fontId="3" fillId="2" borderId="24" xfId="3" applyNumberFormat="1" applyFont="1" applyFill="1" applyBorder="1"/>
    <xf numFmtId="0" fontId="6" fillId="0" borderId="0" xfId="0" applyFont="1" applyBorder="1" applyAlignment="1">
      <alignment horizontal="left" indent="1"/>
    </xf>
    <xf numFmtId="1" fontId="3" fillId="2" borderId="25" xfId="0" applyNumberFormat="1" applyFont="1" applyFill="1" applyBorder="1"/>
    <xf numFmtId="0" fontId="0" fillId="0" borderId="0" xfId="0" applyBorder="1" applyAlignment="1"/>
    <xf numFmtId="2" fontId="3" fillId="0" borderId="12" xfId="1" applyNumberFormat="1" applyFont="1" applyBorder="1"/>
    <xf numFmtId="166" fontId="3" fillId="0" borderId="5" xfId="0" applyNumberFormat="1" applyFont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="80" zoomScaleNormal="80" workbookViewId="0">
      <selection activeCell="A37" sqref="A37"/>
    </sheetView>
  </sheetViews>
  <sheetFormatPr defaultRowHeight="15.5" x14ac:dyDescent="0.35"/>
  <cols>
    <col min="1" max="1" width="48.26953125" customWidth="1"/>
    <col min="2" max="2" width="26.81640625" bestFit="1" customWidth="1"/>
    <col min="3" max="3" width="35.54296875" customWidth="1"/>
    <col min="4" max="4" width="60.81640625" bestFit="1" customWidth="1"/>
    <col min="5" max="5" width="13" bestFit="1" customWidth="1"/>
    <col min="6" max="6" width="118.54296875" style="5" bestFit="1" customWidth="1"/>
  </cols>
  <sheetData>
    <row r="1" spans="1:7" ht="20" x14ac:dyDescent="0.4">
      <c r="A1" s="41" t="s">
        <v>45</v>
      </c>
      <c r="B1" s="42"/>
      <c r="C1" s="42"/>
      <c r="D1" s="42"/>
      <c r="E1" s="43"/>
    </row>
    <row r="2" spans="1:7" x14ac:dyDescent="0.35">
      <c r="A2" s="18" t="s">
        <v>5</v>
      </c>
      <c r="B2" s="17" t="s">
        <v>43</v>
      </c>
      <c r="C2" s="11" t="s">
        <v>6</v>
      </c>
      <c r="D2" s="44" t="s">
        <v>44</v>
      </c>
      <c r="E2" s="45"/>
      <c r="F2" s="12" t="s">
        <v>22</v>
      </c>
    </row>
    <row r="3" spans="1:7" x14ac:dyDescent="0.35">
      <c r="A3" s="46"/>
      <c r="B3" s="47"/>
      <c r="C3" s="47"/>
      <c r="D3" s="47"/>
      <c r="E3" s="48"/>
    </row>
    <row r="4" spans="1:7" x14ac:dyDescent="0.35">
      <c r="A4" s="37" t="s">
        <v>7</v>
      </c>
      <c r="B4" s="38"/>
      <c r="D4" s="3" t="s">
        <v>46</v>
      </c>
      <c r="E4" s="21">
        <f>50%</f>
        <v>0.5</v>
      </c>
      <c r="F4" s="2"/>
    </row>
    <row r="5" spans="1:7" x14ac:dyDescent="0.35">
      <c r="A5" s="20" t="s">
        <v>10</v>
      </c>
      <c r="B5" s="8">
        <v>8000</v>
      </c>
      <c r="D5" s="3" t="s">
        <v>42</v>
      </c>
      <c r="E5" s="22">
        <v>55</v>
      </c>
      <c r="F5" s="6"/>
    </row>
    <row r="6" spans="1:7" x14ac:dyDescent="0.35">
      <c r="A6" s="20" t="s">
        <v>8</v>
      </c>
      <c r="B6" s="8">
        <v>0</v>
      </c>
      <c r="C6" s="2" t="s">
        <v>3</v>
      </c>
      <c r="D6" s="14" t="s">
        <v>39</v>
      </c>
      <c r="E6" s="23">
        <f>B23/B10</f>
        <v>0.5</v>
      </c>
      <c r="F6" s="2"/>
    </row>
    <row r="7" spans="1:7" x14ac:dyDescent="0.35">
      <c r="A7" s="20" t="s">
        <v>9</v>
      </c>
      <c r="B7" s="8">
        <v>0</v>
      </c>
      <c r="C7" s="2" t="s">
        <v>3</v>
      </c>
      <c r="D7" s="3" t="s">
        <v>19</v>
      </c>
      <c r="E7" s="19">
        <f>(B25/E24)+5</f>
        <v>49</v>
      </c>
      <c r="F7" s="2"/>
    </row>
    <row r="8" spans="1:7" x14ac:dyDescent="0.35">
      <c r="A8" s="20" t="s">
        <v>16</v>
      </c>
      <c r="B8" s="8">
        <v>0</v>
      </c>
      <c r="C8" s="2" t="s">
        <v>3</v>
      </c>
      <c r="D8" s="3" t="s">
        <v>20</v>
      </c>
      <c r="E8" s="19">
        <f>(B25/E24)+10</f>
        <v>54</v>
      </c>
      <c r="F8" s="2"/>
    </row>
    <row r="9" spans="1:7" x14ac:dyDescent="0.35">
      <c r="A9" s="20" t="s">
        <v>24</v>
      </c>
      <c r="B9" s="8">
        <v>0</v>
      </c>
      <c r="C9" s="2" t="s">
        <v>3</v>
      </c>
      <c r="D9" s="3" t="s">
        <v>21</v>
      </c>
      <c r="E9" s="19">
        <f>(B25/E24)+20</f>
        <v>64</v>
      </c>
      <c r="F9" s="2"/>
    </row>
    <row r="10" spans="1:7" x14ac:dyDescent="0.35">
      <c r="A10" s="24" t="s">
        <v>40</v>
      </c>
      <c r="B10" s="9">
        <f>SUM(B5:B5)+(B6/2)+(B7/3)+(B8/4)+(B9/5)</f>
        <v>8000</v>
      </c>
      <c r="D10" s="7" t="s">
        <v>4</v>
      </c>
      <c r="E10" s="25"/>
      <c r="F10" s="2"/>
    </row>
    <row r="11" spans="1:7" x14ac:dyDescent="0.35">
      <c r="A11" s="49"/>
      <c r="B11" s="50"/>
      <c r="C11" s="2"/>
      <c r="E11" s="19"/>
      <c r="F11" s="2"/>
    </row>
    <row r="12" spans="1:7" x14ac:dyDescent="0.35">
      <c r="A12" s="37" t="s">
        <v>12</v>
      </c>
      <c r="B12" s="38"/>
      <c r="C12" s="16"/>
      <c r="E12" s="19"/>
      <c r="F12" s="13"/>
      <c r="G12" s="1">
        <f>MIN(E25,4)</f>
        <v>0</v>
      </c>
    </row>
    <row r="13" spans="1:7" x14ac:dyDescent="0.35">
      <c r="A13" s="20" t="s">
        <v>11</v>
      </c>
      <c r="B13" s="10">
        <v>1100</v>
      </c>
      <c r="D13" s="35" t="s">
        <v>26</v>
      </c>
      <c r="E13" s="36"/>
      <c r="F13" s="2"/>
    </row>
    <row r="14" spans="1:7" x14ac:dyDescent="0.35">
      <c r="A14" s="20" t="s">
        <v>13</v>
      </c>
      <c r="B14" s="10">
        <v>0</v>
      </c>
      <c r="C14" s="2" t="s">
        <v>3</v>
      </c>
      <c r="D14" s="3" t="s">
        <v>27</v>
      </c>
      <c r="E14" s="26">
        <v>0</v>
      </c>
    </row>
    <row r="15" spans="1:7" x14ac:dyDescent="0.35">
      <c r="A15" s="20" t="s">
        <v>14</v>
      </c>
      <c r="B15" s="10">
        <v>0</v>
      </c>
      <c r="C15" s="2" t="s">
        <v>3</v>
      </c>
      <c r="D15" s="3" t="s">
        <v>29</v>
      </c>
      <c r="E15" s="26">
        <v>0</v>
      </c>
    </row>
    <row r="16" spans="1:7" x14ac:dyDescent="0.35">
      <c r="A16" s="20" t="s">
        <v>17</v>
      </c>
      <c r="B16" s="10">
        <v>0</v>
      </c>
      <c r="C16" s="2" t="s">
        <v>3</v>
      </c>
      <c r="D16" s="27" t="s">
        <v>28</v>
      </c>
      <c r="E16" s="29">
        <f>SUM(E14:E15)</f>
        <v>0</v>
      </c>
    </row>
    <row r="17" spans="1:6" x14ac:dyDescent="0.35">
      <c r="A17" s="20" t="s">
        <v>23</v>
      </c>
      <c r="B17" s="10">
        <v>0</v>
      </c>
      <c r="C17" s="2" t="s">
        <v>3</v>
      </c>
      <c r="E17" s="19"/>
      <c r="F17" s="6"/>
    </row>
    <row r="18" spans="1:6" x14ac:dyDescent="0.35">
      <c r="A18" s="24" t="s">
        <v>41</v>
      </c>
      <c r="B18" s="9">
        <f>B13+(B14/2)+(B15/3)+(B16/4)+(B17/5)</f>
        <v>1100</v>
      </c>
      <c r="C18" s="16"/>
      <c r="D18" s="57"/>
      <c r="E18" s="19"/>
    </row>
    <row r="19" spans="1:6" x14ac:dyDescent="0.35">
      <c r="A19" s="40"/>
      <c r="B19" s="39"/>
      <c r="E19" s="19"/>
    </row>
    <row r="20" spans="1:6" x14ac:dyDescent="0.35">
      <c r="A20" s="37" t="s">
        <v>0</v>
      </c>
      <c r="B20" s="38"/>
      <c r="E20" s="19"/>
    </row>
    <row r="21" spans="1:6" x14ac:dyDescent="0.35">
      <c r="A21" s="20" t="s">
        <v>38</v>
      </c>
      <c r="B21" s="4">
        <f>B10*50%</f>
        <v>4000</v>
      </c>
      <c r="E21" s="19"/>
    </row>
    <row r="22" spans="1:6" x14ac:dyDescent="0.35">
      <c r="A22" s="20" t="s">
        <v>2</v>
      </c>
      <c r="B22" s="59">
        <f>E25*20</f>
        <v>0</v>
      </c>
      <c r="D22" s="52"/>
      <c r="E22" s="19"/>
      <c r="F22" s="5" t="s">
        <v>37</v>
      </c>
    </row>
    <row r="23" spans="1:6" x14ac:dyDescent="0.35">
      <c r="A23" s="28" t="s">
        <v>36</v>
      </c>
      <c r="B23" s="31">
        <f>B21+B22</f>
        <v>4000</v>
      </c>
      <c r="C23" s="3" t="s">
        <v>32</v>
      </c>
      <c r="D23" s="53"/>
      <c r="E23" s="54">
        <v>2500</v>
      </c>
      <c r="F23" s="5" t="s">
        <v>31</v>
      </c>
    </row>
    <row r="24" spans="1:6" x14ac:dyDescent="0.35">
      <c r="A24" s="20" t="s">
        <v>25</v>
      </c>
      <c r="B24" s="15">
        <f>E16</f>
        <v>0</v>
      </c>
      <c r="C24" s="3" t="s">
        <v>35</v>
      </c>
      <c r="D24" s="2"/>
      <c r="E24" s="58">
        <f>(E23/E5)*2</f>
        <v>90.909090909090907</v>
      </c>
      <c r="F24" s="5" t="s">
        <v>30</v>
      </c>
    </row>
    <row r="25" spans="1:6" ht="16" thickBot="1" x14ac:dyDescent="0.4">
      <c r="A25" s="30" t="s">
        <v>1</v>
      </c>
      <c r="B25" s="32">
        <f>ROUNDUP(B23-B24,1)</f>
        <v>4000</v>
      </c>
      <c r="C25" s="33" t="s">
        <v>15</v>
      </c>
      <c r="D25" s="34"/>
      <c r="E25" s="56">
        <v>0</v>
      </c>
    </row>
    <row r="26" spans="1:6" x14ac:dyDescent="0.35">
      <c r="A26" s="52"/>
      <c r="B26" s="52"/>
      <c r="C26" s="53" t="s">
        <v>18</v>
      </c>
      <c r="D26" s="51"/>
      <c r="E26" s="55">
        <v>1.36</v>
      </c>
    </row>
    <row r="27" spans="1:6" s="5" customFormat="1" x14ac:dyDescent="0.35">
      <c r="A27"/>
      <c r="B27"/>
      <c r="C27"/>
      <c r="D27"/>
      <c r="E27"/>
    </row>
    <row r="28" spans="1:6" s="5" customFormat="1" x14ac:dyDescent="0.35">
      <c r="A28" s="6" t="s">
        <v>33</v>
      </c>
      <c r="B28"/>
      <c r="C28"/>
      <c r="D28"/>
      <c r="E28"/>
    </row>
    <row r="29" spans="1:6" s="5" customFormat="1" x14ac:dyDescent="0.35">
      <c r="A29" s="6" t="s">
        <v>34</v>
      </c>
      <c r="B29"/>
      <c r="C29"/>
      <c r="D29"/>
      <c r="E29"/>
    </row>
    <row r="30" spans="1:6" s="5" customFormat="1" x14ac:dyDescent="0.35">
      <c r="A30"/>
      <c r="B30"/>
      <c r="C30"/>
      <c r="D30"/>
      <c r="E30"/>
    </row>
    <row r="31" spans="1:6" s="5" customFormat="1" x14ac:dyDescent="0.35">
      <c r="A31"/>
      <c r="B31"/>
      <c r="C31"/>
      <c r="D31"/>
      <c r="E31"/>
    </row>
  </sheetData>
  <mergeCells count="8">
    <mergeCell ref="A1:E1"/>
    <mergeCell ref="D2:E2"/>
    <mergeCell ref="A4:B4"/>
    <mergeCell ref="A3:E3"/>
    <mergeCell ref="A11:B11"/>
    <mergeCell ref="A12:B12"/>
    <mergeCell ref="A20:B20"/>
    <mergeCell ref="A19:B19"/>
  </mergeCells>
  <printOptions horizontalCentered="1" verticalCentered="1"/>
  <pageMargins left="0.5" right="0.5" top="0.5" bottom="0.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Arizona Driver Pay</vt:lpstr>
      <vt:lpstr>'Arizona Driver Pay'!Print_Area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Dan Nase</cp:lastModifiedBy>
  <cp:lastPrinted>2025-05-16T15:54:57Z</cp:lastPrinted>
  <dcterms:created xsi:type="dcterms:W3CDTF">2021-12-15T03:40:03Z</dcterms:created>
  <dcterms:modified xsi:type="dcterms:W3CDTF">2026-01-21T03:13:45Z</dcterms:modified>
</cp:coreProperties>
</file>